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Проекты\Текущие\Территория 3000\ВКС\Замечания\151221\"/>
    </mc:Choice>
  </mc:AlternateContent>
  <xr:revisionPtr revIDLastSave="0" documentId="8_{5E04EB92-D285-4246-AEEF-3E7FA04B674C}" xr6:coauthVersionLast="36" xr6:coauthVersionMax="36" xr10:uidLastSave="{00000000-0000-0000-0000-000000000000}"/>
  <bookViews>
    <workbookView xWindow="0" yWindow="0" windowWidth="24000" windowHeight="8625" xr2:uid="{00000000-000D-0000-FFFF-FFFF00000000}"/>
  </bookViews>
  <sheets>
    <sheet name="телефоны" sheetId="1" r:id="rId1"/>
    <sheet name="XLR_NoRangeSheet" sheetId="5" state="veryHidden" r:id="rId2"/>
  </sheets>
  <externalReferences>
    <externalReference r:id="rId3"/>
  </externalReferences>
  <definedNames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телефоны!#REF!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телефоны!#REF!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H18" i="1" l="1"/>
  <c r="I18" i="1" s="1"/>
  <c r="H19" i="1"/>
  <c r="I19" i="1"/>
  <c r="H20" i="1"/>
  <c r="I20" i="1" s="1"/>
  <c r="H21" i="1"/>
  <c r="I21" i="1" s="1"/>
  <c r="H22" i="1"/>
  <c r="I22" i="1" s="1"/>
  <c r="H23" i="1"/>
  <c r="I23" i="1"/>
  <c r="H24" i="1"/>
  <c r="I24" i="1" s="1"/>
  <c r="H25" i="1"/>
  <c r="I25" i="1"/>
  <c r="H26" i="1"/>
  <c r="I26" i="1" s="1"/>
  <c r="H27" i="1"/>
  <c r="I27" i="1"/>
  <c r="H28" i="1"/>
  <c r="I28" i="1" s="1"/>
  <c r="H29" i="1"/>
  <c r="I29" i="1" s="1"/>
  <c r="H30" i="1"/>
  <c r="I30" i="1" s="1"/>
  <c r="H31" i="1"/>
  <c r="I31" i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17" i="1" l="1"/>
  <c r="I17" i="1" l="1"/>
  <c r="I39" i="1" s="1"/>
  <c r="H39" i="1"/>
  <c r="B5" i="5"/>
  <c r="C3" i="1"/>
  <c r="B2" i="1"/>
</calcChain>
</file>

<file path=xl/sharedStrings.xml><?xml version="1.0" encoding="utf-8"?>
<sst xmlns="http://schemas.openxmlformats.org/spreadsheetml/2006/main" count="109" uniqueCount="66">
  <si>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</si>
  <si>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</si>
  <si>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</si>
  <si>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</si>
  <si>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</si>
  <si>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</si>
  <si>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</si>
  <si>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</si>
  <si>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</si>
  <si>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</si>
  <si>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</si>
  <si>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</si>
  <si>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</si>
  <si>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</si>
  <si>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</si>
  <si>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</si>
  <si>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</si>
  <si>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</si>
  <si>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</si>
  <si>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</si>
  <si>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</si>
  <si>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Описание</t>
  </si>
  <si>
    <t>Условия доставки</t>
  </si>
  <si>
    <t>Транспортировка товара:</t>
  </si>
  <si>
    <t>Гарантийные обязательства</t>
  </si>
  <si>
    <t>Особые условия</t>
  </si>
  <si>
    <t>Контактное лицо по тех. Вопросам</t>
  </si>
  <si>
    <t>не менее 12 месяцев</t>
  </si>
  <si>
    <t>Спецификация</t>
  </si>
  <si>
    <t>РАЗДЕЛ IV. Техническое задание</t>
  </si>
  <si>
    <t>Предельная Цена за единицу измерения без НДС, включая стоимость тары и доставку, рубли РФ</t>
  </si>
  <si>
    <t>Требуемые сроки поставки: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</si>
  <si>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</si>
  <si>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Доставка и отгрузка до склада ПАО "Башинформсвязь" по адресу: г. Уфа, ул. Каспийская,14</t>
  </si>
  <si>
    <t>Руководитель направления Габбасов Дмитрий Азатович, тел. (347)221-54-84, эл. почта: gabbasov@bashtel.ru
Ведущий специалист Хамзин Руслан Рашидович, телефон +7(347) 221-58-04, e.mail:  r.hamzin@bashtel.ru</t>
  </si>
  <si>
    <t>Поставщик предоставляет вместе с Товаром следующие сопроводительные документы:
1) Паспорт.
2) Сертификат соответствия стандартам РФ.
3) Инструкцию по эксплуатации.</t>
  </si>
  <si>
    <t>Описание товара приведено в Техническом задании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</si>
  <si>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</si>
  <si>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</si>
  <si>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в т.ч. НДС</t>
  </si>
  <si>
    <t>Количество</t>
  </si>
  <si>
    <t>ЖК панель для видеостены</t>
  </si>
  <si>
    <t>Настенное крепление для видеостены</t>
  </si>
  <si>
    <t>Презентационный матричный коммутатор</t>
  </si>
  <si>
    <t>Разветвитель HDMI</t>
  </si>
  <si>
    <t>Передатчик HDMI, RS-232 по витой паре</t>
  </si>
  <si>
    <t>Приёмник HDMI, RS-232 по витой паре</t>
  </si>
  <si>
    <t>Мини-ПК для конференц-комнат</t>
  </si>
  <si>
    <t>Управляемая 4k-видеокамера  для больших и средних конференц-комнат</t>
  </si>
  <si>
    <t>Усилитель мощности</t>
  </si>
  <si>
    <t>Акустическая система</t>
  </si>
  <si>
    <t>Цифровой матричный аудио процессор</t>
  </si>
  <si>
    <t>Источник бесперебойного питания</t>
  </si>
  <si>
    <t>Потолочный микрофоный массив</t>
  </si>
  <si>
    <t>Неуправляемый  коммутатор доступа</t>
  </si>
  <si>
    <t>Шкаф телекоммуникационный 19"</t>
  </si>
  <si>
    <t>Кронштейн для телевизора</t>
  </si>
  <si>
    <t>Телевизор</t>
  </si>
  <si>
    <t>Комплект клавиатура и мышь</t>
  </si>
  <si>
    <t>Системный блок</t>
  </si>
  <si>
    <t>WEB камера</t>
  </si>
  <si>
    <t>Крепление WEB камеры</t>
  </si>
  <si>
    <t>HDMI кабель</t>
  </si>
  <si>
    <t>Предельная стоимость лота  6 100 825,80 руб. с НДС.</t>
  </si>
  <si>
    <t>Итого</t>
  </si>
  <si>
    <t>Доставка товара должна быть осуществлена в срок: не позднее 10 (десяти) рабочих дней с даты подписания настоящего Договора.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</si>
</sst>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5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4" applyNumberFormat="0" applyFill="0" applyProtection="0">
      <alignment horizontal="center" vertical="center" wrapText="1"/>
    </xf>
  </cellStyleXfs>
  <cellXfs count="68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/>
    <xf numFmtId="2" fontId="20" fillId="0" borderId="0" xfId="0" applyNumberFormat="1" applyFont="1"/>
    <xf numFmtId="0" fontId="20" fillId="0" borderId="0" xfId="0" applyFont="1"/>
    <xf numFmtId="49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top" wrapText="1"/>
    </xf>
    <xf numFmtId="0" fontId="18" fillId="0" borderId="0" xfId="0" applyFont="1"/>
    <xf numFmtId="0" fontId="18" fillId="0" borderId="0" xfId="0" applyFont="1" applyAlignment="1"/>
    <xf numFmtId="0" fontId="21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21" fillId="0" borderId="1" xfId="0" applyFont="1" applyFill="1" applyBorder="1" applyAlignment="1">
      <alignment horizontal="left" vertical="top"/>
    </xf>
    <xf numFmtId="0" fontId="22" fillId="0" borderId="0" xfId="23" applyFont="1" applyFill="1" applyBorder="1" applyAlignment="1" applyProtection="1">
      <alignment horizontal="left" vertical="top" wrapText="1"/>
    </xf>
    <xf numFmtId="0" fontId="22" fillId="0" borderId="1" xfId="23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9" fillId="0" borderId="0" xfId="0" applyFont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/>
    <xf numFmtId="4" fontId="20" fillId="2" borderId="1" xfId="0" applyNumberFormat="1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vertical="top" wrapText="1"/>
    </xf>
    <xf numFmtId="49" fontId="18" fillId="0" borderId="14" xfId="0" applyNumberFormat="1" applyFont="1" applyFill="1" applyBorder="1" applyAlignment="1">
      <alignment horizontal="center" vertical="center"/>
    </xf>
    <xf numFmtId="1" fontId="20" fillId="0" borderId="14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top" wrapText="1"/>
    </xf>
    <xf numFmtId="0" fontId="20" fillId="0" borderId="0" xfId="0" applyFont="1" applyFill="1" applyBorder="1" applyAlignment="1">
      <alignment vertical="top" wrapText="1"/>
    </xf>
    <xf numFmtId="49" fontId="18" fillId="0" borderId="0" xfId="0" applyNumberFormat="1" applyFont="1" applyFill="1" applyBorder="1" applyAlignment="1">
      <alignment horizontal="center" vertical="center"/>
    </xf>
    <xf numFmtId="1" fontId="20" fillId="0" borderId="0" xfId="0" applyNumberFormat="1" applyFont="1" applyBorder="1" applyAlignment="1">
      <alignment horizontal="center" vertical="center"/>
    </xf>
    <xf numFmtId="4" fontId="20" fillId="2" borderId="14" xfId="0" applyNumberFormat="1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horizontal="left" vertical="top"/>
    </xf>
    <xf numFmtId="0" fontId="19" fillId="0" borderId="16" xfId="0" applyFont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vertical="center" wrapText="1"/>
    </xf>
    <xf numFmtId="0" fontId="25" fillId="0" borderId="7" xfId="0" applyFont="1" applyBorder="1" applyAlignment="1">
      <alignment horizontal="left" vertical="center" wrapText="1"/>
    </xf>
    <xf numFmtId="0" fontId="20" fillId="0" borderId="7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vertical="center" wrapText="1"/>
    </xf>
    <xf numFmtId="0" fontId="20" fillId="0" borderId="0" xfId="0" applyNumberFormat="1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14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20" fillId="0" borderId="11" xfId="0" applyFont="1" applyBorder="1" applyAlignment="1">
      <alignment horizontal="left"/>
    </xf>
    <xf numFmtId="0" fontId="20" fillId="0" borderId="2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11" xfId="0" applyFont="1" applyBorder="1" applyAlignment="1">
      <alignment horizontal="left" wrapText="1"/>
    </xf>
    <xf numFmtId="0" fontId="20" fillId="0" borderId="1" xfId="0" applyFont="1" applyFill="1" applyBorder="1" applyAlignment="1">
      <alignment horizontal="left" vertical="top" wrapText="1"/>
    </xf>
  </cellXfs>
  <cellStyles count="46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Гиперссылка" xfId="23" builtinId="8"/>
    <cellStyle name="Денежный 2" xfId="24" xr:uid="{00000000-0005-0000-0000-000018000000}"/>
    <cellStyle name="Обычный" xfId="0" builtinId="0"/>
    <cellStyle name="Обычный 2" xfId="25" xr:uid="{00000000-0005-0000-0000-00001A000000}"/>
    <cellStyle name="Обычный 2 2" xfId="26" xr:uid="{00000000-0005-0000-0000-00001B000000}"/>
    <cellStyle name="Обычный 2 3" xfId="27" xr:uid="{00000000-0005-0000-0000-00001C000000}"/>
    <cellStyle name="Обычный 2 4" xfId="28" xr:uid="{00000000-0005-0000-0000-00001D000000}"/>
    <cellStyle name="Обычный 3" xfId="29" xr:uid="{00000000-0005-0000-0000-00001E000000}"/>
    <cellStyle name="Обычный 3 2" xfId="30" xr:uid="{00000000-0005-0000-0000-00001F000000}"/>
    <cellStyle name="Обычный 3 3" xfId="31" xr:uid="{00000000-0005-0000-0000-000020000000}"/>
    <cellStyle name="Обычный 3 5" xfId="32" xr:uid="{00000000-0005-0000-0000-000021000000}"/>
    <cellStyle name="Обычный 4" xfId="33" xr:uid="{00000000-0005-0000-0000-000022000000}"/>
    <cellStyle name="Обычный 44" xfId="34" xr:uid="{00000000-0005-0000-0000-000023000000}"/>
    <cellStyle name="Обычный 5" xfId="35" xr:uid="{00000000-0005-0000-0000-000024000000}"/>
    <cellStyle name="Обычный 6" xfId="36" xr:uid="{00000000-0005-0000-0000-000025000000}"/>
    <cellStyle name="Обычный 7" xfId="37" xr:uid="{00000000-0005-0000-0000-000026000000}"/>
    <cellStyle name="Обычный 8" xfId="38" xr:uid="{00000000-0005-0000-0000-000027000000}"/>
    <cellStyle name="Процентный 2" xfId="39" xr:uid="{00000000-0005-0000-0000-000028000000}"/>
    <cellStyle name="Стиль 1" xfId="40" xr:uid="{00000000-0005-0000-0000-000029000000}"/>
    <cellStyle name="Стиль 1 2" xfId="41" xr:uid="{00000000-0005-0000-0000-00002A000000}"/>
    <cellStyle name="Тысячи [0]_Лист1 (2)" xfId="42" xr:uid="{00000000-0005-0000-0000-00002B000000}"/>
    <cellStyle name="Тысячи_Лист1 (2)" xfId="43" xr:uid="{00000000-0005-0000-0000-00002C000000}"/>
    <cellStyle name="Финансовый 2" xfId="44" xr:uid="{00000000-0005-0000-0000-00002D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s.bashtel.ru\deps\Users\y.shuspannikova\Desktop\&#1047;&#1072;&#1082;&#1091;&#1087;%202016%20&#1075;&#1086;&#1076;\13023%20&#1054;&#1087;&#1090;&#1080;&#1095;&#1077;&#1089;&#1082;&#1080;&#1077;%20&#1096;&#1085;&#1091;&#1088;&#1099;\&#1057;&#1069;&#1044;\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I48"/>
  <sheetViews>
    <sheetView tabSelected="1" topLeftCell="B11" zoomScale="60" zoomScaleNormal="60" workbookViewId="0">
      <selection activeCell="K34" sqref="K34"/>
    </sheetView>
  </sheetViews>
  <sheetFormatPr defaultRowHeight="18.75" x14ac:dyDescent="0.3"/>
  <cols>
    <col min="1" max="1" width="2.28515625" hidden="1" customWidth="1"/>
    <col min="2" max="2" width="7.5703125" style="30" customWidth="1"/>
    <col min="3" max="3" width="31.7109375" style="9" customWidth="1"/>
    <col min="4" max="4" width="62.140625" style="9" customWidth="1"/>
    <col min="5" max="5" width="7.7109375" style="31" customWidth="1"/>
    <col min="6" max="6" width="16.5703125" style="8" customWidth="1"/>
    <col min="7" max="7" width="28.42578125" style="9" customWidth="1"/>
    <col min="8" max="8" width="31.7109375" style="9" customWidth="1"/>
    <col min="9" max="9" width="31.85546875" customWidth="1"/>
  </cols>
  <sheetData>
    <row r="1" spans="2:9" ht="25.5" hidden="1" customHeight="1" x14ac:dyDescent="0.3">
      <c r="B1" s="4"/>
      <c r="C1" s="5" t="s">
        <v>0</v>
      </c>
      <c r="D1" s="6"/>
      <c r="E1" s="7"/>
    </row>
    <row r="2" spans="2:9" ht="18" hidden="1" customHeight="1" x14ac:dyDescent="0.3">
      <c r="B2" s="10" t="str">
        <f>Query1_UA2_NAME</f>
        <v/>
      </c>
      <c r="C2" s="11"/>
      <c r="D2" s="11"/>
      <c r="E2" s="11"/>
    </row>
    <row r="3" spans="2:9" ht="15" hidden="1" customHeight="1" x14ac:dyDescent="0.3">
      <c r="B3" s="4"/>
      <c r="C3" s="6" t="str">
        <f>Query1_TIP_NAME</f>
        <v/>
      </c>
      <c r="D3" s="12"/>
      <c r="E3" s="13"/>
    </row>
    <row r="4" spans="2:9" ht="15" hidden="1" customHeight="1" x14ac:dyDescent="0.3">
      <c r="B4" s="4"/>
      <c r="C4" s="14" t="s">
        <v>1</v>
      </c>
      <c r="D4" s="15"/>
      <c r="E4" s="16" t="s">
        <v>2</v>
      </c>
    </row>
    <row r="5" spans="2:9" ht="15" hidden="1" customHeight="1" x14ac:dyDescent="0.3">
      <c r="B5" s="4"/>
      <c r="C5" s="14" t="s">
        <v>3</v>
      </c>
      <c r="D5" s="17"/>
      <c r="E5" s="18" t="s">
        <v>4</v>
      </c>
    </row>
    <row r="6" spans="2:9" ht="15" hidden="1" customHeight="1" x14ac:dyDescent="0.3">
      <c r="B6" s="4"/>
      <c r="C6" s="14" t="s">
        <v>5</v>
      </c>
      <c r="D6" s="15"/>
      <c r="E6" s="18" t="s">
        <v>6</v>
      </c>
    </row>
    <row r="7" spans="2:9" ht="15" hidden="1" customHeight="1" x14ac:dyDescent="0.3">
      <c r="B7" s="4"/>
      <c r="C7" s="19" t="s">
        <v>7</v>
      </c>
      <c r="D7" s="20"/>
      <c r="E7" s="21" t="s">
        <v>8</v>
      </c>
    </row>
    <row r="8" spans="2:9" ht="15" hidden="1" customHeight="1" x14ac:dyDescent="0.3">
      <c r="B8" s="4"/>
      <c r="C8" s="14" t="s">
        <v>9</v>
      </c>
      <c r="D8" s="22"/>
      <c r="E8" s="23" t="s">
        <v>10</v>
      </c>
    </row>
    <row r="9" spans="2:9" ht="15" hidden="1" customHeight="1" x14ac:dyDescent="0.3">
      <c r="B9" s="4"/>
      <c r="C9" s="14" t="s">
        <v>11</v>
      </c>
      <c r="D9" s="15"/>
      <c r="E9" s="18">
        <v>997750001</v>
      </c>
    </row>
    <row r="10" spans="2:9" ht="15" hidden="1" customHeight="1" x14ac:dyDescent="0.3">
      <c r="B10" s="4"/>
      <c r="C10" s="14" t="s">
        <v>12</v>
      </c>
      <c r="D10" s="15"/>
      <c r="E10" s="18">
        <v>804013</v>
      </c>
    </row>
    <row r="11" spans="2:9" s="1" customFormat="1" ht="15" customHeight="1" x14ac:dyDescent="0.25">
      <c r="B11" s="55" t="s">
        <v>29</v>
      </c>
      <c r="C11" s="55"/>
      <c r="D11" s="55"/>
      <c r="E11" s="55"/>
      <c r="F11" s="55"/>
      <c r="G11" s="55"/>
      <c r="H11" s="55"/>
    </row>
    <row r="12" spans="2:9" s="1" customFormat="1" ht="15" customHeight="1" x14ac:dyDescent="0.3">
      <c r="B12" s="4"/>
      <c r="C12" s="24"/>
      <c r="D12" s="15"/>
      <c r="E12" s="17"/>
      <c r="F12" s="9"/>
      <c r="G12" s="9"/>
      <c r="H12" s="9"/>
    </row>
    <row r="13" spans="2:9" s="1" customFormat="1" ht="15" customHeight="1" x14ac:dyDescent="0.3">
      <c r="B13" s="4"/>
      <c r="C13" s="24"/>
      <c r="D13" s="15"/>
      <c r="E13" s="17"/>
      <c r="F13" s="8"/>
      <c r="G13" s="9"/>
      <c r="H13" s="9"/>
    </row>
    <row r="14" spans="2:9" s="1" customFormat="1" ht="15" customHeight="1" x14ac:dyDescent="0.3">
      <c r="B14" s="4"/>
      <c r="C14" s="25"/>
      <c r="D14" s="25" t="s">
        <v>28</v>
      </c>
      <c r="E14" s="25"/>
      <c r="F14" s="25"/>
      <c r="G14" s="9"/>
      <c r="H14" s="9"/>
    </row>
    <row r="15" spans="2:9" s="1" customFormat="1" ht="15" customHeight="1" thickBot="1" x14ac:dyDescent="0.35">
      <c r="B15" s="4"/>
      <c r="C15" s="24"/>
      <c r="D15" s="15"/>
      <c r="E15" s="17"/>
      <c r="F15" s="8"/>
      <c r="G15" s="9"/>
      <c r="H15" s="9"/>
    </row>
    <row r="16" spans="2:9" ht="138" customHeight="1" thickBot="1" x14ac:dyDescent="0.3">
      <c r="B16" s="26" t="s">
        <v>18</v>
      </c>
      <c r="C16" s="42" t="s">
        <v>19</v>
      </c>
      <c r="D16" s="27" t="s">
        <v>21</v>
      </c>
      <c r="E16" s="26" t="s">
        <v>20</v>
      </c>
      <c r="F16" s="28" t="s">
        <v>40</v>
      </c>
      <c r="G16" s="28" t="s">
        <v>30</v>
      </c>
      <c r="H16" s="28" t="s">
        <v>37</v>
      </c>
      <c r="I16" s="28" t="s">
        <v>38</v>
      </c>
    </row>
    <row r="17" spans="2:9" s="1" customFormat="1" ht="38.25" thickTop="1" x14ac:dyDescent="0.25">
      <c r="B17" s="45">
        <v>1</v>
      </c>
      <c r="C17" s="44" t="s">
        <v>41</v>
      </c>
      <c r="D17" s="44" t="s">
        <v>36</v>
      </c>
      <c r="E17" s="29" t="s">
        <v>17</v>
      </c>
      <c r="F17" s="46">
        <v>9</v>
      </c>
      <c r="G17" s="32">
        <v>255354</v>
      </c>
      <c r="H17" s="32">
        <f>F17*G17</f>
        <v>2298186</v>
      </c>
      <c r="I17" s="32">
        <f>H17*1.2</f>
        <v>2757823.1999999997</v>
      </c>
    </row>
    <row r="18" spans="2:9" s="1" customFormat="1" ht="37.5" x14ac:dyDescent="0.25">
      <c r="B18" s="45">
        <v>2</v>
      </c>
      <c r="C18" s="44" t="s">
        <v>42</v>
      </c>
      <c r="D18" s="44" t="s">
        <v>36</v>
      </c>
      <c r="E18" s="29" t="s">
        <v>17</v>
      </c>
      <c r="F18" s="46">
        <v>1</v>
      </c>
      <c r="G18" s="32">
        <v>182310</v>
      </c>
      <c r="H18" s="32">
        <f t="shared" ref="H18:H38" si="0">F18*G18</f>
        <v>182310</v>
      </c>
      <c r="I18" s="32">
        <f t="shared" ref="I18:I38" si="1">H18*1.2</f>
        <v>218772</v>
      </c>
    </row>
    <row r="19" spans="2:9" s="1" customFormat="1" ht="37.5" x14ac:dyDescent="0.25">
      <c r="B19" s="45">
        <v>3</v>
      </c>
      <c r="C19" s="44" t="s">
        <v>43</v>
      </c>
      <c r="D19" s="44" t="s">
        <v>36</v>
      </c>
      <c r="E19" s="29" t="s">
        <v>17</v>
      </c>
      <c r="F19" s="46">
        <v>1</v>
      </c>
      <c r="G19" s="32">
        <v>119480</v>
      </c>
      <c r="H19" s="32">
        <f t="shared" si="0"/>
        <v>119480</v>
      </c>
      <c r="I19" s="32">
        <f t="shared" si="1"/>
        <v>143376</v>
      </c>
    </row>
    <row r="20" spans="2:9" s="1" customFormat="1" ht="37.5" x14ac:dyDescent="0.25">
      <c r="B20" s="45">
        <v>4</v>
      </c>
      <c r="C20" s="44" t="s">
        <v>44</v>
      </c>
      <c r="D20" s="44" t="s">
        <v>36</v>
      </c>
      <c r="E20" s="29" t="s">
        <v>17</v>
      </c>
      <c r="F20" s="46">
        <v>1</v>
      </c>
      <c r="G20" s="32">
        <v>12360</v>
      </c>
      <c r="H20" s="32">
        <f t="shared" si="0"/>
        <v>12360</v>
      </c>
      <c r="I20" s="32">
        <f t="shared" si="1"/>
        <v>14832</v>
      </c>
    </row>
    <row r="21" spans="2:9" s="1" customFormat="1" ht="37.5" x14ac:dyDescent="0.25">
      <c r="B21" s="45">
        <v>5</v>
      </c>
      <c r="C21" s="44" t="s">
        <v>45</v>
      </c>
      <c r="D21" s="44" t="s">
        <v>36</v>
      </c>
      <c r="E21" s="29" t="s">
        <v>17</v>
      </c>
      <c r="F21" s="46">
        <v>2</v>
      </c>
      <c r="G21" s="32">
        <v>20703</v>
      </c>
      <c r="H21" s="32">
        <f t="shared" si="0"/>
        <v>41406</v>
      </c>
      <c r="I21" s="32">
        <f t="shared" si="1"/>
        <v>49687.199999999997</v>
      </c>
    </row>
    <row r="22" spans="2:9" s="1" customFormat="1" ht="37.5" x14ac:dyDescent="0.25">
      <c r="B22" s="45">
        <v>6</v>
      </c>
      <c r="C22" s="44" t="s">
        <v>46</v>
      </c>
      <c r="D22" s="44" t="s">
        <v>36</v>
      </c>
      <c r="E22" s="29" t="s">
        <v>17</v>
      </c>
      <c r="F22" s="46">
        <v>2</v>
      </c>
      <c r="G22" s="32">
        <v>17819</v>
      </c>
      <c r="H22" s="32">
        <f t="shared" si="0"/>
        <v>35638</v>
      </c>
      <c r="I22" s="32">
        <f t="shared" si="1"/>
        <v>42765.599999999999</v>
      </c>
    </row>
    <row r="23" spans="2:9" s="1" customFormat="1" ht="37.5" x14ac:dyDescent="0.25">
      <c r="B23" s="45">
        <v>7</v>
      </c>
      <c r="C23" s="44" t="s">
        <v>47</v>
      </c>
      <c r="D23" s="44" t="s">
        <v>36</v>
      </c>
      <c r="E23" s="29" t="s">
        <v>17</v>
      </c>
      <c r="F23" s="46">
        <v>1</v>
      </c>
      <c r="G23" s="32">
        <v>129380</v>
      </c>
      <c r="H23" s="32">
        <f t="shared" si="0"/>
        <v>129380</v>
      </c>
      <c r="I23" s="32">
        <f t="shared" si="1"/>
        <v>155256</v>
      </c>
    </row>
    <row r="24" spans="2:9" s="1" customFormat="1" ht="75" x14ac:dyDescent="0.25">
      <c r="B24" s="45">
        <v>8</v>
      </c>
      <c r="C24" s="44" t="s">
        <v>48</v>
      </c>
      <c r="D24" s="44" t="s">
        <v>36</v>
      </c>
      <c r="E24" s="29" t="s">
        <v>17</v>
      </c>
      <c r="F24" s="46">
        <v>1</v>
      </c>
      <c r="G24" s="32">
        <v>107880</v>
      </c>
      <c r="H24" s="32">
        <f t="shared" si="0"/>
        <v>107880</v>
      </c>
      <c r="I24" s="32">
        <f t="shared" si="1"/>
        <v>129456</v>
      </c>
    </row>
    <row r="25" spans="2:9" s="1" customFormat="1" ht="37.5" x14ac:dyDescent="0.25">
      <c r="B25" s="45">
        <v>9</v>
      </c>
      <c r="C25" s="44" t="s">
        <v>49</v>
      </c>
      <c r="D25" s="44" t="s">
        <v>36</v>
      </c>
      <c r="E25" s="29" t="s">
        <v>17</v>
      </c>
      <c r="F25" s="46">
        <v>1</v>
      </c>
      <c r="G25" s="32">
        <v>35690</v>
      </c>
      <c r="H25" s="32">
        <f t="shared" si="0"/>
        <v>35690</v>
      </c>
      <c r="I25" s="32">
        <f t="shared" si="1"/>
        <v>42828</v>
      </c>
    </row>
    <row r="26" spans="2:9" s="1" customFormat="1" ht="37.5" x14ac:dyDescent="0.25">
      <c r="B26" s="45">
        <v>10</v>
      </c>
      <c r="C26" s="44" t="s">
        <v>50</v>
      </c>
      <c r="D26" s="44" t="s">
        <v>36</v>
      </c>
      <c r="E26" s="29" t="s">
        <v>17</v>
      </c>
      <c r="F26" s="46">
        <v>2</v>
      </c>
      <c r="G26" s="32">
        <v>20629</v>
      </c>
      <c r="H26" s="32">
        <f t="shared" si="0"/>
        <v>41258</v>
      </c>
      <c r="I26" s="32">
        <f t="shared" si="1"/>
        <v>49509.599999999999</v>
      </c>
    </row>
    <row r="27" spans="2:9" s="1" customFormat="1" ht="37.5" x14ac:dyDescent="0.25">
      <c r="B27" s="45">
        <v>11</v>
      </c>
      <c r="C27" s="44" t="s">
        <v>51</v>
      </c>
      <c r="D27" s="44" t="s">
        <v>36</v>
      </c>
      <c r="E27" s="29" t="s">
        <v>17</v>
      </c>
      <c r="F27" s="46">
        <v>1</v>
      </c>
      <c r="G27" s="32">
        <v>211150</v>
      </c>
      <c r="H27" s="32">
        <f t="shared" si="0"/>
        <v>211150</v>
      </c>
      <c r="I27" s="32">
        <f t="shared" si="1"/>
        <v>253380</v>
      </c>
    </row>
    <row r="28" spans="2:9" s="1" customFormat="1" ht="37.5" x14ac:dyDescent="0.25">
      <c r="B28" s="45">
        <v>12</v>
      </c>
      <c r="C28" s="44" t="s">
        <v>52</v>
      </c>
      <c r="D28" s="44" t="s">
        <v>36</v>
      </c>
      <c r="E28" s="29" t="s">
        <v>17</v>
      </c>
      <c r="F28" s="46">
        <v>1</v>
      </c>
      <c r="G28" s="32">
        <v>102589</v>
      </c>
      <c r="H28" s="32">
        <f t="shared" si="0"/>
        <v>102589</v>
      </c>
      <c r="I28" s="32">
        <f t="shared" si="1"/>
        <v>123106.79999999999</v>
      </c>
    </row>
    <row r="29" spans="2:9" s="1" customFormat="1" ht="37.5" x14ac:dyDescent="0.25">
      <c r="B29" s="45">
        <v>13</v>
      </c>
      <c r="C29" s="44" t="s">
        <v>53</v>
      </c>
      <c r="D29" s="44" t="s">
        <v>36</v>
      </c>
      <c r="E29" s="29" t="s">
        <v>17</v>
      </c>
      <c r="F29" s="46">
        <v>3</v>
      </c>
      <c r="G29" s="32">
        <v>23620</v>
      </c>
      <c r="H29" s="32">
        <f t="shared" si="0"/>
        <v>70860</v>
      </c>
      <c r="I29" s="32">
        <f t="shared" si="1"/>
        <v>85032</v>
      </c>
    </row>
    <row r="30" spans="2:9" s="1" customFormat="1" ht="37.5" x14ac:dyDescent="0.25">
      <c r="B30" s="45">
        <v>14</v>
      </c>
      <c r="C30" s="44" t="s">
        <v>54</v>
      </c>
      <c r="D30" s="44" t="s">
        <v>36</v>
      </c>
      <c r="E30" s="29" t="s">
        <v>17</v>
      </c>
      <c r="F30" s="46">
        <v>1</v>
      </c>
      <c r="G30" s="32">
        <v>5562.5</v>
      </c>
      <c r="H30" s="32">
        <f t="shared" si="0"/>
        <v>5562.5</v>
      </c>
      <c r="I30" s="32">
        <f t="shared" si="1"/>
        <v>6675</v>
      </c>
    </row>
    <row r="31" spans="2:9" s="1" customFormat="1" ht="56.25" x14ac:dyDescent="0.25">
      <c r="B31" s="45">
        <v>15</v>
      </c>
      <c r="C31" s="44" t="s">
        <v>55</v>
      </c>
      <c r="D31" s="44" t="s">
        <v>36</v>
      </c>
      <c r="E31" s="29" t="s">
        <v>17</v>
      </c>
      <c r="F31" s="46">
        <v>1</v>
      </c>
      <c r="G31" s="32">
        <v>34720</v>
      </c>
      <c r="H31" s="32">
        <f t="shared" si="0"/>
        <v>34720</v>
      </c>
      <c r="I31" s="32">
        <f t="shared" si="1"/>
        <v>41664</v>
      </c>
    </row>
    <row r="32" spans="2:9" s="1" customFormat="1" ht="37.5" x14ac:dyDescent="0.25">
      <c r="B32" s="45">
        <v>16</v>
      </c>
      <c r="C32" s="44" t="s">
        <v>56</v>
      </c>
      <c r="D32" s="44" t="s">
        <v>36</v>
      </c>
      <c r="E32" s="29" t="s">
        <v>17</v>
      </c>
      <c r="F32" s="46">
        <v>8</v>
      </c>
      <c r="G32" s="32">
        <v>1742.0000000000002</v>
      </c>
      <c r="H32" s="32">
        <f t="shared" si="0"/>
        <v>13936.000000000002</v>
      </c>
      <c r="I32" s="32">
        <f t="shared" si="1"/>
        <v>16723.2</v>
      </c>
    </row>
    <row r="33" spans="2:9" s="1" customFormat="1" ht="37.5" x14ac:dyDescent="0.25">
      <c r="B33" s="45">
        <v>17</v>
      </c>
      <c r="C33" s="44" t="s">
        <v>57</v>
      </c>
      <c r="D33" s="44" t="s">
        <v>36</v>
      </c>
      <c r="E33" s="29" t="s">
        <v>17</v>
      </c>
      <c r="F33" s="46">
        <v>8</v>
      </c>
      <c r="G33" s="32">
        <v>64717.999999999993</v>
      </c>
      <c r="H33" s="32">
        <f t="shared" si="0"/>
        <v>517743.99999999994</v>
      </c>
      <c r="I33" s="32">
        <f t="shared" si="1"/>
        <v>621292.79999999993</v>
      </c>
    </row>
    <row r="34" spans="2:9" s="1" customFormat="1" ht="37.5" x14ac:dyDescent="0.25">
      <c r="B34" s="45">
        <v>18</v>
      </c>
      <c r="C34" s="44" t="s">
        <v>58</v>
      </c>
      <c r="D34" s="44" t="s">
        <v>36</v>
      </c>
      <c r="E34" s="29" t="s">
        <v>17</v>
      </c>
      <c r="F34" s="46">
        <v>8</v>
      </c>
      <c r="G34" s="32">
        <v>1882.0000000000002</v>
      </c>
      <c r="H34" s="32">
        <f t="shared" si="0"/>
        <v>15056.000000000002</v>
      </c>
      <c r="I34" s="32">
        <f t="shared" si="1"/>
        <v>18067.2</v>
      </c>
    </row>
    <row r="35" spans="2:9" s="1" customFormat="1" ht="37.5" x14ac:dyDescent="0.25">
      <c r="B35" s="45">
        <v>19</v>
      </c>
      <c r="C35" s="44" t="s">
        <v>59</v>
      </c>
      <c r="D35" s="44" t="s">
        <v>36</v>
      </c>
      <c r="E35" s="29" t="s">
        <v>17</v>
      </c>
      <c r="F35" s="46">
        <v>8</v>
      </c>
      <c r="G35" s="32">
        <v>58022</v>
      </c>
      <c r="H35" s="32">
        <f t="shared" si="0"/>
        <v>464176</v>
      </c>
      <c r="I35" s="32">
        <f t="shared" si="1"/>
        <v>557011.19999999995</v>
      </c>
    </row>
    <row r="36" spans="2:9" s="1" customFormat="1" ht="37.5" x14ac:dyDescent="0.25">
      <c r="B36" s="45">
        <v>20</v>
      </c>
      <c r="C36" s="44" t="s">
        <v>60</v>
      </c>
      <c r="D36" s="44" t="s">
        <v>36</v>
      </c>
      <c r="E36" s="29" t="s">
        <v>17</v>
      </c>
      <c r="F36" s="46">
        <v>8</v>
      </c>
      <c r="G36" s="32">
        <v>72684</v>
      </c>
      <c r="H36" s="32">
        <f t="shared" si="0"/>
        <v>581472</v>
      </c>
      <c r="I36" s="32">
        <f t="shared" si="1"/>
        <v>697766.40000000002</v>
      </c>
    </row>
    <row r="37" spans="2:9" s="1" customFormat="1" ht="37.5" x14ac:dyDescent="0.25">
      <c r="B37" s="45">
        <v>21</v>
      </c>
      <c r="C37" s="44" t="s">
        <v>61</v>
      </c>
      <c r="D37" s="44" t="s">
        <v>36</v>
      </c>
      <c r="E37" s="29" t="s">
        <v>17</v>
      </c>
      <c r="F37" s="46">
        <v>8</v>
      </c>
      <c r="G37" s="32">
        <v>7468.0000000000009</v>
      </c>
      <c r="H37" s="32">
        <f t="shared" si="0"/>
        <v>59744.000000000007</v>
      </c>
      <c r="I37" s="32">
        <f t="shared" si="1"/>
        <v>71692.800000000003</v>
      </c>
    </row>
    <row r="38" spans="2:9" s="1" customFormat="1" ht="37.5" x14ac:dyDescent="0.25">
      <c r="B38" s="45">
        <v>22</v>
      </c>
      <c r="C38" s="44" t="s">
        <v>62</v>
      </c>
      <c r="D38" s="44" t="s">
        <v>36</v>
      </c>
      <c r="E38" s="29" t="s">
        <v>17</v>
      </c>
      <c r="F38" s="46">
        <v>8</v>
      </c>
      <c r="G38" s="32">
        <v>428.00000000000006</v>
      </c>
      <c r="H38" s="32">
        <f t="shared" si="0"/>
        <v>3424.0000000000005</v>
      </c>
      <c r="I38" s="32">
        <f t="shared" si="1"/>
        <v>4108.8</v>
      </c>
    </row>
    <row r="39" spans="2:9" s="1" customFormat="1" x14ac:dyDescent="0.25">
      <c r="B39" s="47"/>
      <c r="C39" s="48"/>
      <c r="D39" s="48"/>
      <c r="E39" s="38"/>
      <c r="F39" s="49"/>
      <c r="G39" s="32" t="s">
        <v>64</v>
      </c>
      <c r="H39" s="32">
        <f>SUM(H17:H38)</f>
        <v>5084021.5</v>
      </c>
      <c r="I39" s="32">
        <f>SUM(I17:I38)</f>
        <v>6100825.8000000007</v>
      </c>
    </row>
    <row r="40" spans="2:9" s="1" customFormat="1" x14ac:dyDescent="0.25">
      <c r="B40" s="36"/>
      <c r="C40" s="37"/>
      <c r="D40" s="37"/>
      <c r="E40" s="38"/>
      <c r="F40" s="39"/>
      <c r="G40" s="43"/>
      <c r="H40" s="32" t="s">
        <v>39</v>
      </c>
      <c r="I40" s="32">
        <v>1016804.3</v>
      </c>
    </row>
    <row r="41" spans="2:9" s="1" customFormat="1" x14ac:dyDescent="0.25">
      <c r="B41" s="41"/>
      <c r="C41" s="33"/>
      <c r="D41" s="33"/>
      <c r="E41" s="34"/>
      <c r="F41" s="35"/>
      <c r="G41" s="40"/>
      <c r="H41" s="40"/>
    </row>
    <row r="42" spans="2:9" x14ac:dyDescent="0.25">
      <c r="B42" s="56" t="s">
        <v>63</v>
      </c>
      <c r="C42" s="56"/>
      <c r="D42" s="56"/>
      <c r="E42" s="56"/>
      <c r="F42" s="56"/>
      <c r="G42" s="56"/>
      <c r="H42" s="57"/>
    </row>
    <row r="43" spans="2:9" x14ac:dyDescent="0.25">
      <c r="B43" s="54" t="s">
        <v>31</v>
      </c>
      <c r="C43" s="54"/>
      <c r="D43" s="67" t="s">
        <v>65</v>
      </c>
      <c r="E43" s="67"/>
      <c r="F43" s="67"/>
      <c r="G43" s="67"/>
      <c r="H43" s="67"/>
    </row>
    <row r="44" spans="2:9" x14ac:dyDescent="0.3">
      <c r="B44" s="53" t="s">
        <v>22</v>
      </c>
      <c r="C44" s="54"/>
      <c r="D44" s="64" t="s">
        <v>33</v>
      </c>
      <c r="E44" s="65"/>
      <c r="F44" s="65"/>
      <c r="G44" s="65"/>
      <c r="H44" s="66"/>
    </row>
    <row r="45" spans="2:9" ht="37.5" customHeight="1" x14ac:dyDescent="0.3">
      <c r="B45" s="53" t="s">
        <v>23</v>
      </c>
      <c r="C45" s="54"/>
      <c r="D45" s="64" t="s">
        <v>32</v>
      </c>
      <c r="E45" s="65"/>
      <c r="F45" s="65"/>
      <c r="G45" s="65"/>
      <c r="H45" s="66"/>
    </row>
    <row r="46" spans="2:9" x14ac:dyDescent="0.3">
      <c r="B46" s="53" t="s">
        <v>24</v>
      </c>
      <c r="C46" s="54"/>
      <c r="D46" s="61" t="s">
        <v>27</v>
      </c>
      <c r="E46" s="62"/>
      <c r="F46" s="62"/>
      <c r="G46" s="62"/>
      <c r="H46" s="63"/>
    </row>
    <row r="47" spans="2:9" ht="76.5" customHeight="1" x14ac:dyDescent="0.25">
      <c r="B47" s="53" t="s">
        <v>25</v>
      </c>
      <c r="C47" s="54"/>
      <c r="D47" s="58" t="s">
        <v>35</v>
      </c>
      <c r="E47" s="59"/>
      <c r="F47" s="59"/>
      <c r="G47" s="59"/>
      <c r="H47" s="60"/>
    </row>
    <row r="48" spans="2:9" ht="42" customHeight="1" thickBot="1" x14ac:dyDescent="0.3">
      <c r="B48" s="50" t="s">
        <v>26</v>
      </c>
      <c r="C48" s="50"/>
      <c r="D48" s="51" t="s">
        <v>34</v>
      </c>
      <c r="E48" s="51"/>
      <c r="F48" s="51"/>
      <c r="G48" s="51"/>
      <c r="H48" s="52"/>
    </row>
  </sheetData>
  <sortState ref="B40:E51">
    <sortCondition ref="C40:C51"/>
  </sortState>
  <mergeCells count="14">
    <mergeCell ref="B11:H11"/>
    <mergeCell ref="B42:H42"/>
    <mergeCell ref="B47:C47"/>
    <mergeCell ref="D47:H47"/>
    <mergeCell ref="B43:C43"/>
    <mergeCell ref="D46:H46"/>
    <mergeCell ref="D45:H45"/>
    <mergeCell ref="D44:H44"/>
    <mergeCell ref="D43:H43"/>
    <mergeCell ref="B48:C48"/>
    <mergeCell ref="D48:H48"/>
    <mergeCell ref="B44:C44"/>
    <mergeCell ref="B45:C45"/>
    <mergeCell ref="B46:C46"/>
  </mergeCells>
  <conditionalFormatting sqref="C49:C1048576 C1:C10 C15:C16 C12:C13">
    <cfRule type="duplicateValues" dxfId="2" priority="109"/>
  </conditionalFormatting>
  <conditionalFormatting sqref="D49:D1048576 D1:D10 D12:D16">
    <cfRule type="duplicateValues" dxfId="1" priority="134"/>
  </conditionalFormatting>
  <conditionalFormatting sqref="D44:D48">
    <cfRule type="duplicateValues" dxfId="0" priority="1"/>
  </conditionalFormatting>
  <hyperlinks>
    <hyperlink ref="E7" r:id="rId1" xr:uid="{00000000-0004-0000-0000-000000000000}"/>
  </hyperlinks>
  <pageMargins left="0.39370078740157483" right="0.19685039370078741" top="0.55118110236220474" bottom="0.55118110236220474" header="0.31496062992125984" footer="0.31496062992125984"/>
  <pageSetup paperSize="9" scale="60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2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3" t="s">
        <v>15</v>
      </c>
      <c r="E6" s="3" t="s">
        <v>16</v>
      </c>
      <c r="F6" s="3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телефоны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Хамзин Руслан Рашидович</cp:lastModifiedBy>
  <cp:lastPrinted>2020-10-08T10:29:44Z</cp:lastPrinted>
  <dcterms:created xsi:type="dcterms:W3CDTF">2013-11-01T05:44:31Z</dcterms:created>
  <dcterms:modified xsi:type="dcterms:W3CDTF">2021-12-15T05:24:33Z</dcterms:modified>
</cp:coreProperties>
</file>